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400" activeTab="2"/>
  </bookViews>
  <sheets>
    <sheet name="4 улица" sheetId="1" r:id="rId1"/>
    <sheet name="1_3 улицы" sheetId="4" r:id="rId2"/>
    <sheet name="Миша vers" sheetId="5" r:id="rId3"/>
  </sheets>
  <calcPr calcId="162913"/>
</workbook>
</file>

<file path=xl/calcChain.xml><?xml version="1.0" encoding="utf-8"?>
<calcChain xmlns="http://schemas.openxmlformats.org/spreadsheetml/2006/main">
  <c r="D36" i="5" l="1"/>
  <c r="D33" i="5"/>
  <c r="D32" i="5"/>
  <c r="D31" i="5"/>
  <c r="D30" i="5"/>
  <c r="D29" i="5"/>
  <c r="D28" i="5"/>
  <c r="D27" i="5"/>
  <c r="D23" i="5"/>
  <c r="D22" i="5"/>
  <c r="D21" i="5"/>
  <c r="D20" i="5"/>
  <c r="D19" i="5"/>
  <c r="D18" i="5"/>
  <c r="D17" i="5"/>
  <c r="D24" i="5" l="1"/>
  <c r="D34" i="5"/>
  <c r="F30" i="4"/>
  <c r="D37" i="5" l="1"/>
  <c r="F28" i="4"/>
  <c r="E26" i="4"/>
  <c r="F26" i="4"/>
  <c r="F21" i="4"/>
  <c r="F22" i="4"/>
  <c r="F23" i="4"/>
  <c r="F24" i="4"/>
  <c r="F25" i="4"/>
  <c r="F20" i="4"/>
  <c r="E17" i="4"/>
  <c r="F17" i="4"/>
  <c r="F10" i="4"/>
  <c r="F11" i="4"/>
  <c r="F12" i="4"/>
  <c r="F13" i="4"/>
  <c r="F14" i="4"/>
  <c r="F15" i="4"/>
  <c r="F16" i="4"/>
  <c r="F9" i="4"/>
  <c r="E10" i="4"/>
  <c r="E11" i="4"/>
  <c r="E12" i="4"/>
  <c r="E13" i="4"/>
  <c r="E14" i="4"/>
  <c r="E15" i="4"/>
  <c r="E16" i="4"/>
  <c r="E9" i="4"/>
  <c r="D25" i="4"/>
  <c r="D24" i="4"/>
  <c r="D23" i="4"/>
  <c r="D22" i="4"/>
  <c r="D21" i="4"/>
  <c r="D20" i="4"/>
  <c r="D16" i="4"/>
  <c r="D15" i="4"/>
  <c r="D14" i="4"/>
  <c r="D13" i="4"/>
  <c r="D12" i="4"/>
  <c r="D11" i="4"/>
  <c r="D10" i="4"/>
  <c r="D9" i="4"/>
  <c r="D26" i="4" l="1"/>
  <c r="D17" i="4"/>
  <c r="B28" i="4" s="1"/>
  <c r="D9" i="1"/>
  <c r="D16" i="1"/>
  <c r="D22" i="1"/>
  <c r="D23" i="1"/>
  <c r="D24" i="1"/>
  <c r="D25" i="1"/>
  <c r="D21" i="1"/>
  <c r="D20" i="1"/>
  <c r="D10" i="1"/>
  <c r="D11" i="1"/>
  <c r="D12" i="1"/>
  <c r="D13" i="1"/>
  <c r="D14" i="1"/>
  <c r="D15" i="1"/>
  <c r="D26" i="1" l="1"/>
  <c r="D17" i="1"/>
  <c r="B28" i="1" l="1"/>
</calcChain>
</file>

<file path=xl/comments1.xml><?xml version="1.0" encoding="utf-8"?>
<comments xmlns="http://schemas.openxmlformats.org/spreadsheetml/2006/main">
  <authors>
    <author>Author</author>
  </authors>
  <commentList>
    <comment ref="B17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цена не окончательная, нужно уточнять перед закупкой</t>
        </r>
      </text>
    </comment>
  </commentList>
</comments>
</file>

<file path=xl/sharedStrings.xml><?xml version="1.0" encoding="utf-8"?>
<sst xmlns="http://schemas.openxmlformats.org/spreadsheetml/2006/main" count="106" uniqueCount="55">
  <si>
    <t>www.elekona.ru</t>
  </si>
  <si>
    <t>Наши телефоны  8-929-660-56-20   8-903-140-21-91   8-910-460-14-25</t>
  </si>
  <si>
    <t>Смета на электромонтажные работы</t>
  </si>
  <si>
    <t>Материал</t>
  </si>
  <si>
    <t>Наменование</t>
  </si>
  <si>
    <t>Цена</t>
  </si>
  <si>
    <t>Кол-во</t>
  </si>
  <si>
    <t>Итого</t>
  </si>
  <si>
    <t>Подвес стартовый металлический ЗАН 50-70/1500</t>
  </si>
  <si>
    <t>Ухо монтажное КАМ 4000</t>
  </si>
  <si>
    <t>Комплект промежуточной подвески</t>
  </si>
  <si>
    <t>Лента монтажная стальная F2007</t>
  </si>
  <si>
    <t>Работа</t>
  </si>
  <si>
    <t>Монтаж крепежного оборудования( кронштейнов)</t>
  </si>
  <si>
    <t>Транспортные расходы на закупку и приезд (ГСМ)</t>
  </si>
  <si>
    <t>Общая стоимость материала  работы</t>
  </si>
  <si>
    <t xml:space="preserve"> </t>
  </si>
  <si>
    <t>СИП 3х50+1х54.6+1х16</t>
  </si>
  <si>
    <t>Дата осмечивания 21.05.18</t>
  </si>
  <si>
    <t>прокол ЗОИ 16/95 для перехвата абонентов + зануление</t>
  </si>
  <si>
    <t xml:space="preserve">Протяжка и подвес пролета СИП 50 </t>
  </si>
  <si>
    <t>Установка нового контура зануления(заземления)</t>
  </si>
  <si>
    <t>Штырь гор цинкования + катанка+ наконечники+ расходники</t>
  </si>
  <si>
    <t>Фонарь светодиодный 50вт + кронштейн + лента+ кляймер</t>
  </si>
  <si>
    <t>Установка нового фонаря на столб с обвязкой .</t>
  </si>
  <si>
    <t>Переключение абонентских вводов</t>
  </si>
  <si>
    <t>Улица, № дома,участка: 4ул</t>
  </si>
  <si>
    <t>Приложение №1 к договору №</t>
  </si>
  <si>
    <t>Улица, № дома,участка: 1,2,3 ул</t>
  </si>
  <si>
    <t>Дата осмечивания 02.04.19</t>
  </si>
  <si>
    <t>Название населенного пункта: ТСН Химик</t>
  </si>
  <si>
    <t>ИТОГО</t>
  </si>
  <si>
    <t>Увеличение стоимости материалов 10%</t>
  </si>
  <si>
    <t xml:space="preserve">Переключение фонарей </t>
  </si>
  <si>
    <t>Демонтаж старых проводов и траверс</t>
  </si>
  <si>
    <t>Дата осмечивания 21.04.19</t>
  </si>
  <si>
    <t>ИТОГО общая стоимость материалов и  работ</t>
  </si>
  <si>
    <t>ВСЕГО</t>
  </si>
  <si>
    <t>Кабель СИП 3х50+1х54.6+1х16</t>
  </si>
  <si>
    <t>Прокол ЗОИ 16/95 для перехвата абонентов + зануление</t>
  </si>
  <si>
    <t>Установка нового контура зануления (заземления)</t>
  </si>
  <si>
    <t>Транспортные расходы на закупку и проезд (ГСМ)</t>
  </si>
  <si>
    <t>Непредвиденные расходы (возможное подорожание СИП и др. материалов, доставка материалов и др.)</t>
  </si>
  <si>
    <t>Название населенного пункта или СНТ: ТСН "Химик"</t>
  </si>
  <si>
    <t>Улица, № дома,участка: 1,2,3 улицы</t>
  </si>
  <si>
    <t>СОБСТВЕННИКИ ОДНОГО ЗЕМЕЛЬНОГО УЧАСТКА, ИМЕЮЩИЕ ОДНУ ТОЧКУ ПОДКЛЮЧЕНИЯ К ЭЛЕКТРОСЕТИ, УПЛАЧИВАЮТ ОДИН ЦЕЛЕВОЙ ВЗНОС - 6 000 РУБ.</t>
  </si>
  <si>
    <t>СОБСТВЕННИКИ ДВУХ И БОЛЕЕ ЗЕМЕЛЬНЫХ УЧАСТКОВ, ИМЕЮЩИЕ ОДНУ ТОЧКУ ПОДКЛЮЧЕНИЯ К ЭЛЕКТРОСЕТИ, УПЛАЧИВАЮТ ОДИН ЦЕЛЕВОЙ ВЗНОС - 6 000 РУБ.</t>
  </si>
  <si>
    <t>СОБСТВЕННИКИ ЗЕМЕЛЬНЫХ УЧАСТКОВ, ИМЕЮЩИЕ ДВЕ ТОЧКИ ПОДКЛЮЧЕНИЯ К ЭЛЕКТРОСЕТИ, УПЛАЧИВАЮТ ЦЕЛЕВОЙ ВЗНОС ЗА КАЖДУЮ ТОЧКУ ПОДКЛЮЧЕНИЯ - 6 000 РУБ. Х 2 = 12 000 РУБ. ЛИБО ЛИКВИДИРУЮТ ВТОРОЕ ПОДКЛЮЧЕНИЕ К ЛЭП</t>
  </si>
  <si>
    <t xml:space="preserve">Приложение  № </t>
  </si>
  <si>
    <t>к Протоколу №     от ___ мая 2019 г.</t>
  </si>
  <si>
    <t>"Утверждено"</t>
  </si>
  <si>
    <t>общим собранием членов ТСН "Химик"</t>
  </si>
  <si>
    <t>Монтаж крепежного оборудования (кронштейнов)</t>
  </si>
  <si>
    <t>ПРОЕКТ ДЛЯ ПРЕДСТАВЛЕНИЯ ОБЩЕМУ СОБРАНИЮ</t>
  </si>
  <si>
    <t>Приложение №1 к договору электромонтажных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</si>
</sst>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A7D00"/>
      <name val="Calibri"/>
      <family val="2"/>
      <charset val="204"/>
      <scheme val="minor"/>
    </font>
    <font>
      <b/>
      <i/>
      <sz val="14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3" fillId="3" borderId="8" applyNumberFormat="0" applyAlignment="0" applyProtection="0"/>
  </cellStyleXfs>
  <cellXfs count="5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/>
    <xf numFmtId="0" fontId="0" fillId="0" borderId="0" xfId="0" applyBorder="1" applyAlignment="1"/>
    <xf numFmtId="0" fontId="0" fillId="0" borderId="1" xfId="0" applyBorder="1" applyAlignment="1">
      <alignment horizontal="right"/>
    </xf>
    <xf numFmtId="164" fontId="0" fillId="0" borderId="1" xfId="0" applyNumberFormat="1" applyBorder="1"/>
    <xf numFmtId="164" fontId="5" fillId="0" borderId="1" xfId="0" applyNumberFormat="1" applyFont="1" applyBorder="1"/>
    <xf numFmtId="0" fontId="5" fillId="2" borderId="1" xfId="0" applyFont="1" applyFill="1" applyBorder="1"/>
    <xf numFmtId="4" fontId="0" fillId="0" borderId="0" xfId="0" applyNumberFormat="1"/>
    <xf numFmtId="0" fontId="0" fillId="0" borderId="1" xfId="0" applyBorder="1" applyAlignment="1">
      <alignment horizontal="center" vertical="top"/>
    </xf>
    <xf numFmtId="164" fontId="0" fillId="2" borderId="1" xfId="0" applyNumberFormat="1" applyFill="1" applyBorder="1"/>
    <xf numFmtId="164" fontId="5" fillId="2" borderId="1" xfId="0" applyNumberFormat="1" applyFont="1" applyFill="1" applyBorder="1"/>
    <xf numFmtId="0" fontId="0" fillId="2" borderId="1" xfId="0" applyFill="1" applyBorder="1"/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5" fillId="0" borderId="1" xfId="0" applyFont="1" applyBorder="1"/>
    <xf numFmtId="164" fontId="5" fillId="0" borderId="1" xfId="0" applyNumberFormat="1" applyFont="1" applyBorder="1" applyAlignment="1"/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wrapText="1"/>
    </xf>
    <xf numFmtId="164" fontId="0" fillId="0" borderId="1" xfId="0" applyNumberFormat="1" applyFill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164" fontId="5" fillId="2" borderId="2" xfId="0" applyNumberFormat="1" applyFont="1" applyFill="1" applyBorder="1" applyAlignment="1">
      <alignment horizontal="right"/>
    </xf>
    <xf numFmtId="164" fontId="5" fillId="2" borderId="3" xfId="0" applyNumberFormat="1" applyFont="1" applyFill="1" applyBorder="1" applyAlignment="1">
      <alignment horizontal="right"/>
    </xf>
    <xf numFmtId="164" fontId="5" fillId="2" borderId="4" xfId="0" applyNumberFormat="1" applyFont="1" applyFill="1" applyBorder="1" applyAlignment="1">
      <alignment horizontal="right"/>
    </xf>
    <xf numFmtId="0" fontId="1" fillId="0" borderId="1" xfId="0" applyFont="1" applyBorder="1" applyAlignment="1"/>
    <xf numFmtId="0" fontId="2" fillId="0" borderId="2" xfId="1" applyBorder="1" applyAlignment="1" applyProtection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0" fillId="0" borderId="2" xfId="0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5" fillId="0" borderId="1" xfId="0" applyFont="1" applyBorder="1" applyAlignment="1">
      <alignment horizontal="right"/>
    </xf>
    <xf numFmtId="0" fontId="14" fillId="3" borderId="0" xfId="2" applyFont="1" applyBorder="1" applyAlignment="1">
      <alignment horizontal="center"/>
    </xf>
  </cellXfs>
  <cellStyles count="3">
    <cellStyle name="Calculation" xfId="2" builtinId="22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0</xdr:col>
      <xdr:colOff>2400300</xdr:colOff>
      <xdr:row>6</xdr:row>
      <xdr:rowOff>142875</xdr:rowOff>
    </xdr:to>
    <xdr:pic>
      <xdr:nvPicPr>
        <xdr:cNvPr id="2" name="Picture 1" descr="Ð­Ð»ÐµÐºÐ¾Ð½Ð° - ÑÐ»ÐµÐºÑÑÐ¾Ð¼Ð¾Ð½ÑÐ°Ð¶ Ð¿Ð¾Ð´ ÐºÐ»ÑÑ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2324100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lekona.ru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lekona.ru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lekona.ru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A2" sqref="A2:D2"/>
    </sheetView>
  </sheetViews>
  <sheetFormatPr defaultRowHeight="15" x14ac:dyDescent="0.25"/>
  <cols>
    <col min="1" max="1" width="56.28515625" customWidth="1"/>
    <col min="4" max="4" width="11.42578125" customWidth="1"/>
    <col min="5" max="5" width="11.140625" customWidth="1"/>
    <col min="6" max="6" width="12.5703125" customWidth="1"/>
  </cols>
  <sheetData>
    <row r="1" spans="1:11" ht="15.75" x14ac:dyDescent="0.25">
      <c r="A1" s="38" t="s">
        <v>30</v>
      </c>
      <c r="B1" s="38"/>
      <c r="C1" s="38"/>
      <c r="D1" s="38"/>
    </row>
    <row r="2" spans="1:11" ht="15.75" x14ac:dyDescent="0.25">
      <c r="A2" s="38" t="s">
        <v>26</v>
      </c>
      <c r="B2" s="38"/>
      <c r="C2" s="38"/>
      <c r="D2" s="38"/>
    </row>
    <row r="3" spans="1:11" ht="15.75" x14ac:dyDescent="0.25">
      <c r="A3" s="1" t="s">
        <v>18</v>
      </c>
      <c r="B3" s="39" t="s">
        <v>0</v>
      </c>
      <c r="C3" s="40"/>
      <c r="D3" s="41"/>
    </row>
    <row r="4" spans="1:11" ht="15.75" x14ac:dyDescent="0.25">
      <c r="A4" s="42" t="s">
        <v>1</v>
      </c>
      <c r="B4" s="43"/>
      <c r="C4" s="43"/>
      <c r="D4" s="44"/>
    </row>
    <row r="5" spans="1:11" ht="18.75" x14ac:dyDescent="0.25">
      <c r="A5" s="45" t="s">
        <v>2</v>
      </c>
      <c r="B5" s="46"/>
      <c r="C5" s="46"/>
      <c r="D5" s="46"/>
    </row>
    <row r="6" spans="1:11" x14ac:dyDescent="0.25">
      <c r="A6" s="32" t="s">
        <v>27</v>
      </c>
      <c r="B6" s="32"/>
      <c r="C6" s="32"/>
      <c r="D6" s="32"/>
    </row>
    <row r="7" spans="1:11" ht="15.75" x14ac:dyDescent="0.25">
      <c r="A7" s="48" t="s">
        <v>3</v>
      </c>
      <c r="B7" s="46"/>
      <c r="C7" s="46"/>
      <c r="D7" s="46"/>
      <c r="I7" s="5"/>
      <c r="J7" s="5"/>
    </row>
    <row r="8" spans="1:11" x14ac:dyDescent="0.25">
      <c r="A8" s="3" t="s">
        <v>4</v>
      </c>
      <c r="B8" s="3" t="s">
        <v>5</v>
      </c>
      <c r="C8" s="3" t="s">
        <v>6</v>
      </c>
      <c r="D8" s="3" t="s">
        <v>7</v>
      </c>
      <c r="E8" s="4"/>
      <c r="F8" s="4"/>
      <c r="G8" s="4"/>
      <c r="H8" s="4"/>
      <c r="I8" s="4"/>
      <c r="J8" s="6"/>
      <c r="K8" s="4"/>
    </row>
    <row r="9" spans="1:11" x14ac:dyDescent="0.25">
      <c r="A9" s="2" t="s">
        <v>17</v>
      </c>
      <c r="B9" s="2">
        <v>188</v>
      </c>
      <c r="C9" s="2">
        <v>460</v>
      </c>
      <c r="D9" s="8">
        <f>B9*C9</f>
        <v>86480</v>
      </c>
      <c r="I9" s="5"/>
      <c r="J9" s="5"/>
    </row>
    <row r="10" spans="1:11" x14ac:dyDescent="0.25">
      <c r="A10" s="2" t="s">
        <v>8</v>
      </c>
      <c r="B10" s="2">
        <v>420</v>
      </c>
      <c r="C10" s="2">
        <v>6</v>
      </c>
      <c r="D10" s="8">
        <f t="shared" ref="D10:D16" si="0">B10*C10</f>
        <v>2520</v>
      </c>
    </row>
    <row r="11" spans="1:11" x14ac:dyDescent="0.25">
      <c r="A11" s="2" t="s">
        <v>9</v>
      </c>
      <c r="B11" s="2">
        <v>180</v>
      </c>
      <c r="C11" s="2">
        <v>6</v>
      </c>
      <c r="D11" s="8">
        <f t="shared" si="0"/>
        <v>1080</v>
      </c>
    </row>
    <row r="12" spans="1:11" x14ac:dyDescent="0.25">
      <c r="A12" s="2" t="s">
        <v>10</v>
      </c>
      <c r="B12" s="2">
        <v>450</v>
      </c>
      <c r="C12" s="2">
        <v>8</v>
      </c>
      <c r="D12" s="8">
        <f t="shared" si="0"/>
        <v>3600</v>
      </c>
    </row>
    <row r="13" spans="1:11" x14ac:dyDescent="0.25">
      <c r="A13" s="2" t="s">
        <v>11</v>
      </c>
      <c r="B13" s="2">
        <v>94</v>
      </c>
      <c r="C13" s="2">
        <v>50</v>
      </c>
      <c r="D13" s="8">
        <f t="shared" si="0"/>
        <v>4700</v>
      </c>
    </row>
    <row r="14" spans="1:11" x14ac:dyDescent="0.25">
      <c r="A14" s="2" t="s">
        <v>19</v>
      </c>
      <c r="B14" s="2">
        <v>140</v>
      </c>
      <c r="C14" s="2">
        <v>58</v>
      </c>
      <c r="D14" s="8">
        <f t="shared" si="0"/>
        <v>8120</v>
      </c>
    </row>
    <row r="15" spans="1:11" x14ac:dyDescent="0.25">
      <c r="A15" s="2" t="s">
        <v>23</v>
      </c>
      <c r="B15" s="2">
        <v>2500</v>
      </c>
      <c r="C15" s="2">
        <v>5</v>
      </c>
      <c r="D15" s="8">
        <f t="shared" si="0"/>
        <v>12500</v>
      </c>
    </row>
    <row r="16" spans="1:11" x14ac:dyDescent="0.25">
      <c r="A16" s="2" t="s">
        <v>22</v>
      </c>
      <c r="B16" s="2">
        <v>2000</v>
      </c>
      <c r="C16" s="2">
        <v>2</v>
      </c>
      <c r="D16" s="8">
        <f t="shared" si="0"/>
        <v>4000</v>
      </c>
    </row>
    <row r="17" spans="1:4" x14ac:dyDescent="0.25">
      <c r="A17" s="2"/>
      <c r="B17" s="33" t="s">
        <v>7</v>
      </c>
      <c r="C17" s="34"/>
      <c r="D17" s="9">
        <f>SUM(D9:D16)</f>
        <v>123000</v>
      </c>
    </row>
    <row r="18" spans="1:4" x14ac:dyDescent="0.25">
      <c r="A18" s="7" t="s">
        <v>16</v>
      </c>
      <c r="B18" s="2"/>
      <c r="C18" s="2"/>
      <c r="D18" s="2"/>
    </row>
    <row r="19" spans="1:4" x14ac:dyDescent="0.25">
      <c r="A19" s="47" t="s">
        <v>12</v>
      </c>
      <c r="B19" s="47"/>
      <c r="C19" s="47"/>
      <c r="D19" s="47"/>
    </row>
    <row r="20" spans="1:4" x14ac:dyDescent="0.25">
      <c r="A20" s="2" t="s">
        <v>20</v>
      </c>
      <c r="B20" s="2">
        <v>3500</v>
      </c>
      <c r="C20" s="2">
        <v>11</v>
      </c>
      <c r="D20" s="8">
        <f>B20*C20</f>
        <v>38500</v>
      </c>
    </row>
    <row r="21" spans="1:4" x14ac:dyDescent="0.25">
      <c r="A21" s="2" t="s">
        <v>21</v>
      </c>
      <c r="B21" s="2">
        <v>3000</v>
      </c>
      <c r="C21" s="2">
        <v>2</v>
      </c>
      <c r="D21" s="8">
        <f>B21*C21</f>
        <v>6000</v>
      </c>
    </row>
    <row r="22" spans="1:4" x14ac:dyDescent="0.25">
      <c r="A22" s="2" t="s">
        <v>14</v>
      </c>
      <c r="B22" s="7">
        <v>2000</v>
      </c>
      <c r="C22" s="7">
        <v>1</v>
      </c>
      <c r="D22" s="8">
        <f t="shared" ref="D22:D25" si="1">B22*C22</f>
        <v>2000</v>
      </c>
    </row>
    <row r="23" spans="1:4" x14ac:dyDescent="0.25">
      <c r="A23" s="2" t="s">
        <v>13</v>
      </c>
      <c r="B23" s="2">
        <v>1000</v>
      </c>
      <c r="C23" s="2">
        <v>12</v>
      </c>
      <c r="D23" s="8">
        <f t="shared" si="1"/>
        <v>12000</v>
      </c>
    </row>
    <row r="24" spans="1:4" x14ac:dyDescent="0.25">
      <c r="A24" s="2" t="s">
        <v>24</v>
      </c>
      <c r="B24" s="2">
        <v>2000</v>
      </c>
      <c r="C24" s="2">
        <v>5</v>
      </c>
      <c r="D24" s="8">
        <f t="shared" si="1"/>
        <v>10000</v>
      </c>
    </row>
    <row r="25" spans="1:4" x14ac:dyDescent="0.25">
      <c r="A25" s="2" t="s">
        <v>25</v>
      </c>
      <c r="B25" s="2">
        <v>500</v>
      </c>
      <c r="C25" s="2">
        <v>17</v>
      </c>
      <c r="D25" s="8">
        <f t="shared" si="1"/>
        <v>8500</v>
      </c>
    </row>
    <row r="26" spans="1:4" x14ac:dyDescent="0.25">
      <c r="A26" s="2"/>
      <c r="B26" s="33" t="s">
        <v>7</v>
      </c>
      <c r="C26" s="34"/>
      <c r="D26" s="9">
        <f>SUM(D20:D25)</f>
        <v>77000</v>
      </c>
    </row>
    <row r="27" spans="1:4" x14ac:dyDescent="0.25">
      <c r="A27" s="2"/>
      <c r="B27" s="2"/>
      <c r="C27" s="2"/>
      <c r="D27" s="2"/>
    </row>
    <row r="28" spans="1:4" x14ac:dyDescent="0.25">
      <c r="A28" s="10" t="s">
        <v>15</v>
      </c>
      <c r="B28" s="35">
        <f>D17+D26</f>
        <v>200000</v>
      </c>
      <c r="C28" s="36"/>
      <c r="D28" s="37"/>
    </row>
  </sheetData>
  <mergeCells count="11">
    <mergeCell ref="A6:D6"/>
    <mergeCell ref="B26:C26"/>
    <mergeCell ref="B28:D28"/>
    <mergeCell ref="A1:D1"/>
    <mergeCell ref="A2:D2"/>
    <mergeCell ref="B3:D3"/>
    <mergeCell ref="A4:D4"/>
    <mergeCell ref="A5:D5"/>
    <mergeCell ref="B17:C17"/>
    <mergeCell ref="A19:D19"/>
    <mergeCell ref="A7:D7"/>
  </mergeCells>
  <hyperlinks>
    <hyperlink ref="B3" r:id="rId1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K23" sqref="K23"/>
    </sheetView>
  </sheetViews>
  <sheetFormatPr defaultRowHeight="15" x14ac:dyDescent="0.25"/>
  <cols>
    <col min="1" max="1" width="56.28515625" customWidth="1"/>
    <col min="4" max="4" width="11.42578125" customWidth="1"/>
    <col min="5" max="5" width="18.140625" customWidth="1"/>
    <col min="6" max="6" width="14.7109375" customWidth="1"/>
  </cols>
  <sheetData>
    <row r="1" spans="1:11" ht="15.75" x14ac:dyDescent="0.25">
      <c r="A1" s="38" t="s">
        <v>30</v>
      </c>
      <c r="B1" s="38"/>
      <c r="C1" s="38"/>
      <c r="D1" s="38"/>
    </row>
    <row r="2" spans="1:11" ht="15.75" x14ac:dyDescent="0.25">
      <c r="A2" s="38" t="s">
        <v>28</v>
      </c>
      <c r="B2" s="38"/>
      <c r="C2" s="38"/>
      <c r="D2" s="38"/>
    </row>
    <row r="3" spans="1:11" ht="15.75" x14ac:dyDescent="0.25">
      <c r="A3" s="1" t="s">
        <v>29</v>
      </c>
      <c r="B3" s="39" t="s">
        <v>0</v>
      </c>
      <c r="C3" s="40"/>
      <c r="D3" s="41"/>
    </row>
    <row r="4" spans="1:11" ht="15.75" x14ac:dyDescent="0.25">
      <c r="A4" s="42" t="s">
        <v>1</v>
      </c>
      <c r="B4" s="43"/>
      <c r="C4" s="43"/>
      <c r="D4" s="44"/>
    </row>
    <row r="5" spans="1:11" ht="18.75" x14ac:dyDescent="0.25">
      <c r="A5" s="45" t="s">
        <v>2</v>
      </c>
      <c r="B5" s="46"/>
      <c r="C5" s="46"/>
      <c r="D5" s="46"/>
    </row>
    <row r="6" spans="1:11" x14ac:dyDescent="0.25">
      <c r="A6" s="32" t="s">
        <v>27</v>
      </c>
      <c r="B6" s="32"/>
      <c r="C6" s="32"/>
      <c r="D6" s="32"/>
    </row>
    <row r="7" spans="1:11" ht="15.75" x14ac:dyDescent="0.25">
      <c r="A7" s="48" t="s">
        <v>3</v>
      </c>
      <c r="B7" s="46"/>
      <c r="C7" s="46"/>
      <c r="D7" s="46"/>
      <c r="F7" s="11"/>
      <c r="I7" s="5"/>
      <c r="J7" s="5"/>
    </row>
    <row r="8" spans="1:11" ht="46.5" customHeight="1" x14ac:dyDescent="0.25">
      <c r="A8" s="12" t="s">
        <v>4</v>
      </c>
      <c r="B8" s="12" t="s">
        <v>5</v>
      </c>
      <c r="C8" s="12" t="s">
        <v>6</v>
      </c>
      <c r="D8" s="12" t="s">
        <v>7</v>
      </c>
      <c r="E8" s="16" t="s">
        <v>32</v>
      </c>
      <c r="F8" s="17" t="s">
        <v>31</v>
      </c>
      <c r="G8" s="4"/>
      <c r="H8" s="4"/>
      <c r="I8" s="4"/>
      <c r="J8" s="6"/>
      <c r="K8" s="4"/>
    </row>
    <row r="9" spans="1:11" x14ac:dyDescent="0.25">
      <c r="A9" s="2" t="s">
        <v>17</v>
      </c>
      <c r="B9" s="2">
        <v>188</v>
      </c>
      <c r="C9" s="2">
        <v>1380</v>
      </c>
      <c r="D9" s="8">
        <f>B9*C9</f>
        <v>259440</v>
      </c>
      <c r="E9" s="13">
        <f>D9*10%</f>
        <v>25944</v>
      </c>
      <c r="F9" s="13">
        <f>D9+E9</f>
        <v>285384</v>
      </c>
      <c r="I9" s="5"/>
      <c r="J9" s="5"/>
    </row>
    <row r="10" spans="1:11" x14ac:dyDescent="0.25">
      <c r="A10" s="2" t="s">
        <v>8</v>
      </c>
      <c r="B10" s="2">
        <v>420</v>
      </c>
      <c r="C10" s="2">
        <v>18</v>
      </c>
      <c r="D10" s="8">
        <f t="shared" ref="D10:D16" si="0">B10*C10</f>
        <v>7560</v>
      </c>
      <c r="E10" s="13">
        <f t="shared" ref="E10:E16" si="1">D10*10%</f>
        <v>756</v>
      </c>
      <c r="F10" s="13">
        <f t="shared" ref="F10:F16" si="2">D10+E10</f>
        <v>8316</v>
      </c>
    </row>
    <row r="11" spans="1:11" x14ac:dyDescent="0.25">
      <c r="A11" s="2" t="s">
        <v>9</v>
      </c>
      <c r="B11" s="2">
        <v>180</v>
      </c>
      <c r="C11" s="2">
        <v>18</v>
      </c>
      <c r="D11" s="8">
        <f t="shared" si="0"/>
        <v>3240</v>
      </c>
      <c r="E11" s="13">
        <f t="shared" si="1"/>
        <v>324</v>
      </c>
      <c r="F11" s="13">
        <f t="shared" si="2"/>
        <v>3564</v>
      </c>
    </row>
    <row r="12" spans="1:11" x14ac:dyDescent="0.25">
      <c r="A12" s="2" t="s">
        <v>10</v>
      </c>
      <c r="B12" s="2">
        <v>450</v>
      </c>
      <c r="C12" s="2">
        <v>24</v>
      </c>
      <c r="D12" s="8">
        <f t="shared" si="0"/>
        <v>10800</v>
      </c>
      <c r="E12" s="13">
        <f t="shared" si="1"/>
        <v>1080</v>
      </c>
      <c r="F12" s="13">
        <f t="shared" si="2"/>
        <v>11880</v>
      </c>
    </row>
    <row r="13" spans="1:11" x14ac:dyDescent="0.25">
      <c r="A13" s="2" t="s">
        <v>11</v>
      </c>
      <c r="B13" s="2">
        <v>94</v>
      </c>
      <c r="C13" s="2">
        <v>150</v>
      </c>
      <c r="D13" s="8">
        <f t="shared" si="0"/>
        <v>14100</v>
      </c>
      <c r="E13" s="13">
        <f t="shared" si="1"/>
        <v>1410</v>
      </c>
      <c r="F13" s="13">
        <f t="shared" si="2"/>
        <v>15510</v>
      </c>
    </row>
    <row r="14" spans="1:11" x14ac:dyDescent="0.25">
      <c r="A14" s="2" t="s">
        <v>19</v>
      </c>
      <c r="B14" s="2">
        <v>140</v>
      </c>
      <c r="C14" s="2">
        <v>174</v>
      </c>
      <c r="D14" s="8">
        <f t="shared" si="0"/>
        <v>24360</v>
      </c>
      <c r="E14" s="13">
        <f t="shared" si="1"/>
        <v>2436</v>
      </c>
      <c r="F14" s="13">
        <f t="shared" si="2"/>
        <v>26796</v>
      </c>
    </row>
    <row r="15" spans="1:11" x14ac:dyDescent="0.25">
      <c r="A15" s="2" t="s">
        <v>23</v>
      </c>
      <c r="B15" s="2">
        <v>2500</v>
      </c>
      <c r="C15" s="2">
        <v>15</v>
      </c>
      <c r="D15" s="8">
        <f t="shared" si="0"/>
        <v>37500</v>
      </c>
      <c r="E15" s="13">
        <f t="shared" si="1"/>
        <v>3750</v>
      </c>
      <c r="F15" s="13">
        <f t="shared" si="2"/>
        <v>41250</v>
      </c>
    </row>
    <row r="16" spans="1:11" x14ac:dyDescent="0.25">
      <c r="A16" s="2" t="s">
        <v>22</v>
      </c>
      <c r="B16" s="2">
        <v>2000</v>
      </c>
      <c r="C16" s="2">
        <v>6</v>
      </c>
      <c r="D16" s="8">
        <f t="shared" si="0"/>
        <v>12000</v>
      </c>
      <c r="E16" s="13">
        <f t="shared" si="1"/>
        <v>1200</v>
      </c>
      <c r="F16" s="13">
        <f t="shared" si="2"/>
        <v>13200</v>
      </c>
    </row>
    <row r="17" spans="1:6" x14ac:dyDescent="0.25">
      <c r="A17" s="2"/>
      <c r="B17" s="33" t="s">
        <v>7</v>
      </c>
      <c r="C17" s="34"/>
      <c r="D17" s="9">
        <f>SUM(D9:D16)</f>
        <v>369000</v>
      </c>
      <c r="E17" s="14">
        <f t="shared" ref="E17:F17" si="3">SUM(E9:E16)</f>
        <v>36900</v>
      </c>
      <c r="F17" s="14">
        <f t="shared" si="3"/>
        <v>405900</v>
      </c>
    </row>
    <row r="18" spans="1:6" x14ac:dyDescent="0.25">
      <c r="A18" s="7" t="s">
        <v>16</v>
      </c>
      <c r="B18" s="2"/>
      <c r="C18" s="2"/>
      <c r="D18" s="2"/>
      <c r="E18" s="15"/>
      <c r="F18" s="15"/>
    </row>
    <row r="19" spans="1:6" x14ac:dyDescent="0.25">
      <c r="A19" s="47" t="s">
        <v>12</v>
      </c>
      <c r="B19" s="47"/>
      <c r="C19" s="47"/>
      <c r="D19" s="47"/>
      <c r="E19" s="15"/>
      <c r="F19" s="15"/>
    </row>
    <row r="20" spans="1:6" x14ac:dyDescent="0.25">
      <c r="A20" s="2" t="s">
        <v>20</v>
      </c>
      <c r="B20" s="2">
        <v>3500</v>
      </c>
      <c r="C20" s="2">
        <v>33</v>
      </c>
      <c r="D20" s="8">
        <f>B20*C20</f>
        <v>115500</v>
      </c>
      <c r="E20" s="15"/>
      <c r="F20" s="13">
        <f>D20</f>
        <v>115500</v>
      </c>
    </row>
    <row r="21" spans="1:6" x14ac:dyDescent="0.25">
      <c r="A21" s="2" t="s">
        <v>21</v>
      </c>
      <c r="B21" s="2">
        <v>3000</v>
      </c>
      <c r="C21" s="2">
        <v>6</v>
      </c>
      <c r="D21" s="8">
        <f>B21*C21</f>
        <v>18000</v>
      </c>
      <c r="E21" s="15"/>
      <c r="F21" s="13">
        <f t="shared" ref="F21:F25" si="4">D21</f>
        <v>18000</v>
      </c>
    </row>
    <row r="22" spans="1:6" x14ac:dyDescent="0.25">
      <c r="A22" s="2" t="s">
        <v>14</v>
      </c>
      <c r="B22" s="7">
        <v>2000</v>
      </c>
      <c r="C22" s="2">
        <v>3</v>
      </c>
      <c r="D22" s="8">
        <f t="shared" ref="D22:D25" si="5">B22*C22</f>
        <v>6000</v>
      </c>
      <c r="E22" s="15"/>
      <c r="F22" s="13">
        <f t="shared" si="4"/>
        <v>6000</v>
      </c>
    </row>
    <row r="23" spans="1:6" x14ac:dyDescent="0.25">
      <c r="A23" s="2" t="s">
        <v>13</v>
      </c>
      <c r="B23" s="2">
        <v>1000</v>
      </c>
      <c r="C23" s="2">
        <v>36</v>
      </c>
      <c r="D23" s="8">
        <f t="shared" si="5"/>
        <v>36000</v>
      </c>
      <c r="E23" s="15"/>
      <c r="F23" s="13">
        <f t="shared" si="4"/>
        <v>36000</v>
      </c>
    </row>
    <row r="24" spans="1:6" x14ac:dyDescent="0.25">
      <c r="A24" s="2" t="s">
        <v>24</v>
      </c>
      <c r="B24" s="2">
        <v>2000</v>
      </c>
      <c r="C24" s="2">
        <v>15</v>
      </c>
      <c r="D24" s="8">
        <f t="shared" si="5"/>
        <v>30000</v>
      </c>
      <c r="E24" s="15"/>
      <c r="F24" s="13">
        <f t="shared" si="4"/>
        <v>30000</v>
      </c>
    </row>
    <row r="25" spans="1:6" x14ac:dyDescent="0.25">
      <c r="A25" s="2" t="s">
        <v>25</v>
      </c>
      <c r="B25" s="2">
        <v>500</v>
      </c>
      <c r="C25" s="2">
        <v>51</v>
      </c>
      <c r="D25" s="8">
        <f t="shared" si="5"/>
        <v>25500</v>
      </c>
      <c r="E25" s="15"/>
      <c r="F25" s="13">
        <f t="shared" si="4"/>
        <v>25500</v>
      </c>
    </row>
    <row r="26" spans="1:6" x14ac:dyDescent="0.25">
      <c r="A26" s="2"/>
      <c r="B26" s="33" t="s">
        <v>7</v>
      </c>
      <c r="C26" s="34"/>
      <c r="D26" s="9">
        <f>SUM(D20:D25)</f>
        <v>231000</v>
      </c>
      <c r="E26" s="14">
        <f t="shared" ref="E26:F26" si="6">SUM(E20:E25)</f>
        <v>0</v>
      </c>
      <c r="F26" s="14">
        <f t="shared" si="6"/>
        <v>231000</v>
      </c>
    </row>
    <row r="27" spans="1:6" x14ac:dyDescent="0.25">
      <c r="A27" s="2"/>
      <c r="B27" s="2"/>
      <c r="C27" s="2"/>
      <c r="D27" s="2"/>
      <c r="E27" s="15"/>
      <c r="F27" s="15"/>
    </row>
    <row r="28" spans="1:6" x14ac:dyDescent="0.25">
      <c r="A28" s="10" t="s">
        <v>15</v>
      </c>
      <c r="B28" s="35">
        <f>D17+D26</f>
        <v>600000</v>
      </c>
      <c r="C28" s="36"/>
      <c r="D28" s="37"/>
      <c r="E28" s="15"/>
      <c r="F28" s="14">
        <f>F17+F26</f>
        <v>636900</v>
      </c>
    </row>
    <row r="30" spans="1:6" x14ac:dyDescent="0.25">
      <c r="F30" s="19">
        <f>F28/100</f>
        <v>6369</v>
      </c>
    </row>
  </sheetData>
  <mergeCells count="11">
    <mergeCell ref="A6:D6"/>
    <mergeCell ref="A1:D1"/>
    <mergeCell ref="A2:D2"/>
    <mergeCell ref="B3:D3"/>
    <mergeCell ref="A4:D4"/>
    <mergeCell ref="A5:D5"/>
    <mergeCell ref="A7:D7"/>
    <mergeCell ref="B17:C17"/>
    <mergeCell ref="A19:D19"/>
    <mergeCell ref="B26:C26"/>
    <mergeCell ref="B28:D28"/>
  </mergeCells>
  <hyperlinks>
    <hyperlink ref="B3" r:id="rId1"/>
  </hyperlinks>
  <pageMargins left="0.7" right="0.7" top="0.75" bottom="0.75" header="0.3" footer="0.3"/>
  <pageSetup paperSize="9" orientation="portrait" horizontalDpi="180" verticalDpi="180"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abSelected="1" workbookViewId="0">
      <selection activeCell="I11" sqref="I11"/>
    </sheetView>
  </sheetViews>
  <sheetFormatPr defaultRowHeight="15" x14ac:dyDescent="0.25"/>
  <cols>
    <col min="1" max="1" width="56.28515625" customWidth="1"/>
    <col min="2" max="2" width="9.5703125" bestFit="1" customWidth="1"/>
    <col min="4" max="4" width="19" customWidth="1"/>
    <col min="5" max="5" width="11.140625" customWidth="1"/>
    <col min="6" max="6" width="12.5703125" customWidth="1"/>
  </cols>
  <sheetData>
    <row r="1" spans="1:9" x14ac:dyDescent="0.25">
      <c r="B1" s="27" t="s">
        <v>48</v>
      </c>
      <c r="C1" s="27"/>
      <c r="D1" s="28"/>
      <c r="E1" s="26"/>
    </row>
    <row r="2" spans="1:9" x14ac:dyDescent="0.25">
      <c r="B2" s="27" t="s">
        <v>49</v>
      </c>
      <c r="C2" s="27"/>
      <c r="D2" s="28"/>
      <c r="E2" s="26"/>
    </row>
    <row r="3" spans="1:9" x14ac:dyDescent="0.25">
      <c r="B3" s="27" t="s">
        <v>50</v>
      </c>
      <c r="C3" s="27"/>
      <c r="D3" s="28"/>
      <c r="E3" s="26"/>
    </row>
    <row r="4" spans="1:9" x14ac:dyDescent="0.25">
      <c r="B4" s="27" t="s">
        <v>51</v>
      </c>
      <c r="C4" s="27"/>
      <c r="D4" s="28"/>
      <c r="E4" s="26"/>
    </row>
    <row r="8" spans="1:9" ht="15.75" x14ac:dyDescent="0.25">
      <c r="A8" s="38" t="s">
        <v>43</v>
      </c>
      <c r="B8" s="38"/>
      <c r="C8" s="38"/>
      <c r="D8" s="38"/>
    </row>
    <row r="9" spans="1:9" ht="15.75" x14ac:dyDescent="0.25">
      <c r="A9" s="38" t="s">
        <v>44</v>
      </c>
      <c r="B9" s="38"/>
      <c r="C9" s="38"/>
      <c r="D9" s="38"/>
    </row>
    <row r="10" spans="1:9" ht="15.75" x14ac:dyDescent="0.25">
      <c r="A10" s="1" t="s">
        <v>35</v>
      </c>
      <c r="B10" s="39" t="s">
        <v>0</v>
      </c>
      <c r="C10" s="40"/>
      <c r="D10" s="41"/>
    </row>
    <row r="11" spans="1:9" ht="15.75" x14ac:dyDescent="0.25">
      <c r="A11" s="42" t="s">
        <v>1</v>
      </c>
      <c r="B11" s="43"/>
      <c r="C11" s="43"/>
      <c r="D11" s="44"/>
    </row>
    <row r="12" spans="1:9" ht="18.75" x14ac:dyDescent="0.3">
      <c r="A12" s="58" t="s">
        <v>53</v>
      </c>
      <c r="B12" s="58"/>
      <c r="C12" s="58"/>
      <c r="D12" s="58"/>
    </row>
    <row r="13" spans="1:9" ht="18.75" x14ac:dyDescent="0.25">
      <c r="A13" s="45" t="s">
        <v>2</v>
      </c>
      <c r="B13" s="46"/>
      <c r="C13" s="46"/>
      <c r="D13" s="46"/>
    </row>
    <row r="14" spans="1:9" x14ac:dyDescent="0.25">
      <c r="A14" s="32" t="s">
        <v>54</v>
      </c>
      <c r="B14" s="32"/>
      <c r="C14" s="32"/>
      <c r="D14" s="32"/>
    </row>
    <row r="15" spans="1:9" ht="15.75" x14ac:dyDescent="0.25">
      <c r="A15" s="48" t="s">
        <v>3</v>
      </c>
      <c r="B15" s="46"/>
      <c r="C15" s="46"/>
      <c r="D15" s="46"/>
      <c r="I15" s="5"/>
    </row>
    <row r="16" spans="1:9" x14ac:dyDescent="0.25">
      <c r="A16" s="18" t="s">
        <v>4</v>
      </c>
      <c r="B16" s="18" t="s">
        <v>5</v>
      </c>
      <c r="C16" s="18" t="s">
        <v>6</v>
      </c>
      <c r="D16" s="18" t="s">
        <v>7</v>
      </c>
      <c r="E16" s="4"/>
      <c r="F16" s="4"/>
      <c r="G16" s="4"/>
      <c r="H16" s="4"/>
      <c r="I16" s="4"/>
    </row>
    <row r="17" spans="1:9" x14ac:dyDescent="0.25">
      <c r="A17" s="2" t="s">
        <v>38</v>
      </c>
      <c r="B17" s="25">
        <v>190</v>
      </c>
      <c r="C17" s="2">
        <v>1380</v>
      </c>
      <c r="D17" s="8">
        <f>B17*C17</f>
        <v>262200</v>
      </c>
      <c r="I17" s="5"/>
    </row>
    <row r="18" spans="1:9" x14ac:dyDescent="0.25">
      <c r="A18" s="2" t="s">
        <v>8</v>
      </c>
      <c r="B18" s="8">
        <v>420</v>
      </c>
      <c r="C18" s="2">
        <v>12</v>
      </c>
      <c r="D18" s="8">
        <f t="shared" ref="D18:D23" si="0">B18*C18</f>
        <v>5040</v>
      </c>
    </row>
    <row r="19" spans="1:9" x14ac:dyDescent="0.25">
      <c r="A19" s="2" t="s">
        <v>9</v>
      </c>
      <c r="B19" s="8">
        <v>180</v>
      </c>
      <c r="C19" s="2">
        <v>12</v>
      </c>
      <c r="D19" s="8">
        <f t="shared" si="0"/>
        <v>2160</v>
      </c>
    </row>
    <row r="20" spans="1:9" x14ac:dyDescent="0.25">
      <c r="A20" s="29" t="s">
        <v>10</v>
      </c>
      <c r="B20" s="25">
        <v>475</v>
      </c>
      <c r="C20" s="29">
        <v>23</v>
      </c>
      <c r="D20" s="25">
        <f t="shared" si="0"/>
        <v>10925</v>
      </c>
    </row>
    <row r="21" spans="1:9" x14ac:dyDescent="0.25">
      <c r="A21" s="29" t="s">
        <v>11</v>
      </c>
      <c r="B21" s="25">
        <v>94</v>
      </c>
      <c r="C21" s="29">
        <v>150</v>
      </c>
      <c r="D21" s="25">
        <f t="shared" si="0"/>
        <v>14100</v>
      </c>
    </row>
    <row r="22" spans="1:9" x14ac:dyDescent="0.25">
      <c r="A22" s="29" t="s">
        <v>39</v>
      </c>
      <c r="B22" s="25">
        <v>140</v>
      </c>
      <c r="C22" s="29">
        <v>210</v>
      </c>
      <c r="D22" s="25">
        <f t="shared" si="0"/>
        <v>29400</v>
      </c>
    </row>
    <row r="23" spans="1:9" x14ac:dyDescent="0.25">
      <c r="A23" s="29" t="s">
        <v>22</v>
      </c>
      <c r="B23" s="25">
        <v>2000</v>
      </c>
      <c r="C23" s="29">
        <v>9</v>
      </c>
      <c r="D23" s="25">
        <f t="shared" si="0"/>
        <v>18000</v>
      </c>
    </row>
    <row r="24" spans="1:9" x14ac:dyDescent="0.25">
      <c r="A24" s="29"/>
      <c r="B24" s="52" t="s">
        <v>7</v>
      </c>
      <c r="C24" s="53"/>
      <c r="D24" s="25">
        <f>SUM(D17:D23)</f>
        <v>341825</v>
      </c>
    </row>
    <row r="25" spans="1:9" x14ac:dyDescent="0.25">
      <c r="A25" s="30" t="s">
        <v>16</v>
      </c>
      <c r="B25" s="29"/>
      <c r="C25" s="29"/>
      <c r="D25" s="29"/>
    </row>
    <row r="26" spans="1:9" x14ac:dyDescent="0.25">
      <c r="A26" s="54" t="s">
        <v>12</v>
      </c>
      <c r="B26" s="54"/>
      <c r="C26" s="54"/>
      <c r="D26" s="54"/>
    </row>
    <row r="27" spans="1:9" x14ac:dyDescent="0.25">
      <c r="A27" s="29" t="s">
        <v>20</v>
      </c>
      <c r="B27" s="25">
        <v>3500</v>
      </c>
      <c r="C27" s="29">
        <v>30</v>
      </c>
      <c r="D27" s="25">
        <f>B27*C27</f>
        <v>105000</v>
      </c>
    </row>
    <row r="28" spans="1:9" x14ac:dyDescent="0.25">
      <c r="A28" s="29" t="s">
        <v>40</v>
      </c>
      <c r="B28" s="25">
        <v>3000</v>
      </c>
      <c r="C28" s="29">
        <v>9</v>
      </c>
      <c r="D28" s="25">
        <f>B28*C28</f>
        <v>27000</v>
      </c>
    </row>
    <row r="29" spans="1:9" x14ac:dyDescent="0.25">
      <c r="A29" s="29" t="s">
        <v>41</v>
      </c>
      <c r="B29" s="31">
        <v>5000</v>
      </c>
      <c r="C29" s="30">
        <v>1</v>
      </c>
      <c r="D29" s="25">
        <f t="shared" ref="D29:D33" si="1">B29*C29</f>
        <v>5000</v>
      </c>
    </row>
    <row r="30" spans="1:9" x14ac:dyDescent="0.25">
      <c r="A30" s="29" t="s">
        <v>52</v>
      </c>
      <c r="B30" s="25">
        <v>1000</v>
      </c>
      <c r="C30" s="29">
        <v>32</v>
      </c>
      <c r="D30" s="25">
        <f t="shared" si="1"/>
        <v>32000</v>
      </c>
    </row>
    <row r="31" spans="1:9" x14ac:dyDescent="0.25">
      <c r="A31" s="29" t="s">
        <v>25</v>
      </c>
      <c r="B31" s="25">
        <v>500</v>
      </c>
      <c r="C31" s="29">
        <v>90</v>
      </c>
      <c r="D31" s="25">
        <f t="shared" si="1"/>
        <v>45000</v>
      </c>
    </row>
    <row r="32" spans="1:9" x14ac:dyDescent="0.25">
      <c r="A32" s="2" t="s">
        <v>33</v>
      </c>
      <c r="B32" s="8">
        <v>300</v>
      </c>
      <c r="C32" s="2">
        <v>15</v>
      </c>
      <c r="D32" s="8">
        <f t="shared" si="1"/>
        <v>4500</v>
      </c>
    </row>
    <row r="33" spans="1:4" x14ac:dyDescent="0.25">
      <c r="A33" s="2" t="s">
        <v>34</v>
      </c>
      <c r="B33" s="8">
        <v>1000</v>
      </c>
      <c r="C33" s="2">
        <v>32</v>
      </c>
      <c r="D33" s="8">
        <f t="shared" si="1"/>
        <v>32000</v>
      </c>
    </row>
    <row r="34" spans="1:4" x14ac:dyDescent="0.25">
      <c r="A34" s="2"/>
      <c r="B34" s="55" t="s">
        <v>7</v>
      </c>
      <c r="C34" s="56"/>
      <c r="D34" s="8">
        <f>SUM(D27:D33)</f>
        <v>250500</v>
      </c>
    </row>
    <row r="35" spans="1:4" ht="30" x14ac:dyDescent="0.25">
      <c r="A35" s="24" t="s">
        <v>42</v>
      </c>
      <c r="B35" s="22"/>
      <c r="C35" s="23"/>
      <c r="D35" s="8">
        <v>7675</v>
      </c>
    </row>
    <row r="36" spans="1:4" x14ac:dyDescent="0.25">
      <c r="A36" s="2"/>
      <c r="B36" s="55" t="s">
        <v>7</v>
      </c>
      <c r="C36" s="56"/>
      <c r="D36" s="8">
        <f>D35</f>
        <v>7675</v>
      </c>
    </row>
    <row r="37" spans="1:4" x14ac:dyDescent="0.25">
      <c r="A37" s="20" t="s">
        <v>36</v>
      </c>
      <c r="B37" s="57" t="s">
        <v>37</v>
      </c>
      <c r="C37" s="57"/>
      <c r="D37" s="21">
        <f>D24+D34+D36</f>
        <v>600000</v>
      </c>
    </row>
    <row r="38" spans="1:4" ht="15.75" thickBot="1" x14ac:dyDescent="0.3"/>
    <row r="39" spans="1:4" ht="31.5" customHeight="1" thickTop="1" thickBot="1" x14ac:dyDescent="0.3">
      <c r="A39" s="49" t="s">
        <v>45</v>
      </c>
      <c r="B39" s="50"/>
      <c r="C39" s="50"/>
      <c r="D39" s="51"/>
    </row>
    <row r="40" spans="1:4" ht="16.5" thickTop="1" thickBot="1" x14ac:dyDescent="0.3"/>
    <row r="41" spans="1:4" ht="30.75" customHeight="1" thickTop="1" thickBot="1" x14ac:dyDescent="0.3">
      <c r="A41" s="49" t="s">
        <v>46</v>
      </c>
      <c r="B41" s="50"/>
      <c r="C41" s="50"/>
      <c r="D41" s="51"/>
    </row>
    <row r="42" spans="1:4" ht="16.5" thickTop="1" thickBot="1" x14ac:dyDescent="0.3"/>
    <row r="43" spans="1:4" ht="48.75" customHeight="1" thickTop="1" thickBot="1" x14ac:dyDescent="0.3">
      <c r="A43" s="49" t="s">
        <v>47</v>
      </c>
      <c r="B43" s="50"/>
      <c r="C43" s="50"/>
      <c r="D43" s="51"/>
    </row>
    <row r="44" spans="1:4" ht="15.75" thickTop="1" x14ac:dyDescent="0.25"/>
  </sheetData>
  <mergeCells count="16">
    <mergeCell ref="A14:D14"/>
    <mergeCell ref="A8:D8"/>
    <mergeCell ref="A9:D9"/>
    <mergeCell ref="B10:D10"/>
    <mergeCell ref="A11:D11"/>
    <mergeCell ref="A13:D13"/>
    <mergeCell ref="A12:D12"/>
    <mergeCell ref="A39:D39"/>
    <mergeCell ref="A41:D41"/>
    <mergeCell ref="A43:D43"/>
    <mergeCell ref="A15:D15"/>
    <mergeCell ref="B24:C24"/>
    <mergeCell ref="A26:D26"/>
    <mergeCell ref="B34:C34"/>
    <mergeCell ref="B37:C37"/>
    <mergeCell ref="B36:C36"/>
  </mergeCells>
  <hyperlinks>
    <hyperlink ref="B10" r:id="rId1"/>
  </hyperlinks>
  <pageMargins left="0.7" right="0.7" top="0.75" bottom="0.75" header="0.3" footer="0.3"/>
  <pageSetup paperSize="9" scale="93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4 улица</vt:lpstr>
      <vt:lpstr>1_3 улицы</vt:lpstr>
      <vt:lpstr>Миша vers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2019-05-08T09:37:06Z</dcterms:modified>
</cp:coreProperties>
</file>